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autoCompressPictures="0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9_LACS\MARCHES\2025\2025M80_Tvx_Chassagnas_MR\1_PROCEDURE\3_DCE_VF\2025M80_DCE\"/>
    </mc:Choice>
  </mc:AlternateContent>
  <xr:revisionPtr revIDLastSave="0" documentId="13_ncr:1_{83D16F3E-FFAE-4ACA-A18C-D77049ED61AD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BPU" sheetId="1" r:id="rId1"/>
    <sheet name="DQE" sheetId="2" r:id="rId2"/>
  </sheets>
  <definedNames>
    <definedName name="_xlnm.Print_Area" localSheetId="0">BPU!$A$9:$F$98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89" i="2" l="1"/>
  <c r="E83" i="2"/>
  <c r="E77" i="2"/>
  <c r="G77" i="2" s="1"/>
  <c r="G78" i="2" s="1"/>
  <c r="G79" i="2" s="1"/>
  <c r="E71" i="2"/>
  <c r="E65" i="2"/>
  <c r="G65" i="2" s="1"/>
  <c r="G66" i="2" s="1"/>
  <c r="G67" i="2" s="1"/>
  <c r="E59" i="2"/>
  <c r="E58" i="2"/>
  <c r="E57" i="2"/>
  <c r="G57" i="2" s="1"/>
  <c r="E51" i="2"/>
  <c r="G51" i="2" s="1"/>
  <c r="G52" i="2" s="1"/>
  <c r="G53" i="2" s="1"/>
  <c r="E45" i="2"/>
  <c r="E39" i="2"/>
  <c r="E33" i="2"/>
  <c r="E27" i="2"/>
  <c r="E21" i="2"/>
  <c r="G21" i="2" s="1"/>
  <c r="G22" i="2" s="1"/>
  <c r="G23" i="2" s="1"/>
  <c r="E15" i="2"/>
  <c r="G15" i="2" s="1"/>
  <c r="E14" i="2"/>
  <c r="G83" i="2"/>
  <c r="G84" i="2" s="1"/>
  <c r="D83" i="2"/>
  <c r="C83" i="2"/>
  <c r="B83" i="2"/>
  <c r="D77" i="2"/>
  <c r="C77" i="2"/>
  <c r="B77" i="2"/>
  <c r="G72" i="2"/>
  <c r="G73" i="2" s="1"/>
  <c r="G71" i="2"/>
  <c r="D71" i="2"/>
  <c r="C71" i="2"/>
  <c r="B71" i="2"/>
  <c r="D65" i="2"/>
  <c r="C65" i="2"/>
  <c r="B65" i="2"/>
  <c r="G59" i="2"/>
  <c r="D59" i="2"/>
  <c r="C59" i="2"/>
  <c r="B59" i="2"/>
  <c r="A59" i="2"/>
  <c r="G58" i="2"/>
  <c r="D58" i="2"/>
  <c r="C58" i="2"/>
  <c r="B58" i="2"/>
  <c r="A58" i="2"/>
  <c r="D57" i="2"/>
  <c r="C57" i="2"/>
  <c r="B57" i="2"/>
  <c r="A57" i="2"/>
  <c r="D51" i="2"/>
  <c r="C51" i="2"/>
  <c r="B51" i="2"/>
  <c r="A51" i="2"/>
  <c r="E47" i="2"/>
  <c r="E46" i="2"/>
  <c r="F45" i="2"/>
  <c r="D45" i="2"/>
  <c r="C45" i="2"/>
  <c r="B45" i="2"/>
  <c r="G44" i="2"/>
  <c r="F44" i="2"/>
  <c r="E44" i="2"/>
  <c r="D44" i="2"/>
  <c r="C44" i="2"/>
  <c r="E41" i="2"/>
  <c r="E40" i="2"/>
  <c r="G39" i="2"/>
  <c r="G40" i="2" s="1"/>
  <c r="G41" i="2" s="1"/>
  <c r="D39" i="2"/>
  <c r="C39" i="2"/>
  <c r="B39" i="2"/>
  <c r="G38" i="2"/>
  <c r="F38" i="2"/>
  <c r="E38" i="2"/>
  <c r="D38" i="2"/>
  <c r="C38" i="2"/>
  <c r="B38" i="2"/>
  <c r="B44" i="2" s="1"/>
  <c r="G33" i="2"/>
  <c r="G34" i="2" s="1"/>
  <c r="G35" i="2" s="1"/>
  <c r="D33" i="2"/>
  <c r="C33" i="2"/>
  <c r="B33" i="2"/>
  <c r="G27" i="2"/>
  <c r="G28" i="2" s="1"/>
  <c r="G29" i="2" s="1"/>
  <c r="D27" i="2"/>
  <c r="C27" i="2"/>
  <c r="B27" i="2"/>
  <c r="D21" i="2"/>
  <c r="C21" i="2"/>
  <c r="B21" i="2"/>
  <c r="D15" i="2"/>
  <c r="C15" i="2"/>
  <c r="B15" i="2"/>
  <c r="G14" i="2"/>
  <c r="D14" i="2"/>
  <c r="C14" i="2"/>
  <c r="B14" i="2"/>
  <c r="D83" i="1"/>
  <c r="C83" i="1"/>
  <c r="B83" i="1"/>
  <c r="D71" i="1"/>
  <c r="D77" i="1" s="1"/>
  <c r="C71" i="1"/>
  <c r="C77" i="1" s="1"/>
  <c r="B71" i="1"/>
  <c r="B77" i="1" s="1"/>
  <c r="D65" i="1"/>
  <c r="C65" i="1"/>
  <c r="B65" i="1"/>
  <c r="D59" i="1"/>
  <c r="C59" i="1"/>
  <c r="B59" i="1"/>
  <c r="A59" i="1"/>
  <c r="D58" i="1"/>
  <c r="C58" i="1"/>
  <c r="B58" i="1"/>
  <c r="A58" i="1"/>
  <c r="D57" i="1"/>
  <c r="C57" i="1"/>
  <c r="B57" i="1"/>
  <c r="A57" i="1"/>
  <c r="D51" i="1"/>
  <c r="C51" i="1"/>
  <c r="B51" i="1"/>
  <c r="A51" i="1"/>
  <c r="D45" i="1"/>
  <c r="C45" i="1"/>
  <c r="B45" i="1"/>
  <c r="D38" i="1"/>
  <c r="D44" i="1"/>
  <c r="C38" i="1"/>
  <c r="C44" i="1" s="1"/>
  <c r="B38" i="1"/>
  <c r="B44" i="1" s="1"/>
  <c r="D39" i="1"/>
  <c r="C39" i="1"/>
  <c r="B39" i="1"/>
  <c r="D33" i="1"/>
  <c r="C33" i="1"/>
  <c r="B33" i="1"/>
  <c r="D27" i="1"/>
  <c r="C27" i="1"/>
  <c r="B27" i="1"/>
  <c r="D21" i="1"/>
  <c r="C21" i="1"/>
  <c r="B21" i="1"/>
  <c r="D15" i="1"/>
  <c r="C15" i="1"/>
  <c r="B15" i="1"/>
  <c r="D14" i="1"/>
  <c r="C14" i="1"/>
  <c r="B14" i="1"/>
  <c r="G60" i="2" l="1"/>
  <c r="G61" i="2" s="1"/>
  <c r="G45" i="2"/>
  <c r="G46" i="2" s="1"/>
  <c r="G47" i="2" s="1"/>
  <c r="G16" i="2"/>
  <c r="G17" i="2" s="1"/>
  <c r="G85" i="2"/>
  <c r="G90" i="2" l="1"/>
</calcChain>
</file>

<file path=xl/sharedStrings.xml><?xml version="1.0" encoding="utf-8"?>
<sst xmlns="http://schemas.openxmlformats.org/spreadsheetml/2006/main" count="233" uniqueCount="56">
  <si>
    <t>Poste</t>
  </si>
  <si>
    <t>U</t>
  </si>
  <si>
    <t>Quantités</t>
  </si>
  <si>
    <t>Prix U €</t>
    <phoneticPr fontId="1" type="noConversion"/>
  </si>
  <si>
    <t>P. total H.T.€</t>
    <phoneticPr fontId="1" type="noConversion"/>
  </si>
  <si>
    <t>Designation</t>
  </si>
  <si>
    <t>Total HT</t>
  </si>
  <si>
    <t>Total TTC</t>
  </si>
  <si>
    <t>ml</t>
  </si>
  <si>
    <t>u</t>
  </si>
  <si>
    <t>Passage 01</t>
  </si>
  <si>
    <t>Passage 05</t>
  </si>
  <si>
    <t>Passage 06</t>
  </si>
  <si>
    <t>Passage 07</t>
  </si>
  <si>
    <t>01-</t>
  </si>
  <si>
    <t>05-</t>
  </si>
  <si>
    <t>06-</t>
  </si>
  <si>
    <t>07-</t>
  </si>
  <si>
    <t>Passage 21</t>
  </si>
  <si>
    <t>Passage 28</t>
  </si>
  <si>
    <t>Passage 32</t>
  </si>
  <si>
    <t>Passage 34</t>
  </si>
  <si>
    <t>Passage 35</t>
  </si>
  <si>
    <t>21-</t>
  </si>
  <si>
    <t>28-</t>
  </si>
  <si>
    <t>Passage 49</t>
  </si>
  <si>
    <t>Passage 50</t>
  </si>
  <si>
    <t>Poteau</t>
  </si>
  <si>
    <t>Récapitulatif des postes</t>
  </si>
  <si>
    <t>Passage 52</t>
  </si>
  <si>
    <t>52-</t>
  </si>
  <si>
    <t>49-</t>
  </si>
  <si>
    <t>placette de départ</t>
  </si>
  <si>
    <t>au pied de la pâture des chevaux</t>
  </si>
  <si>
    <t>traversée du muret de la pâture des chevaux</t>
  </si>
  <si>
    <t>au pied du talus de la pâture des chevaux</t>
  </si>
  <si>
    <t>le carrefour des pistes anciennes forestières</t>
  </si>
  <si>
    <t>sous les grands résineux</t>
  </si>
  <si>
    <t>le carrefour de l'île de Vauveix</t>
  </si>
  <si>
    <t>la descente des marches en pierre</t>
  </si>
  <si>
    <t>la lisière des champs et des grands résineux</t>
  </si>
  <si>
    <t>le circum lacustre</t>
  </si>
  <si>
    <t>le stationnement</t>
  </si>
  <si>
    <t>1</t>
  </si>
  <si>
    <t>35-</t>
  </si>
  <si>
    <t>50-</t>
  </si>
  <si>
    <t>Pieux de bouclage</t>
  </si>
  <si>
    <t>Clôture rurale à moutons</t>
  </si>
  <si>
    <t>Déplacement de portillon et barrière</t>
  </si>
  <si>
    <t>Pose panneau d'entrée de site</t>
  </si>
  <si>
    <t>Distributeur de documents</t>
  </si>
  <si>
    <t>LOT 3 MOBILIER EXTERIEUR</t>
  </si>
  <si>
    <t>Création du sentier de la presqu’île de Chasagnas et de l’aménagement de ses abords</t>
  </si>
  <si>
    <t>BORDEREAU - LOT 3 MOBILIER EXTERIEUR</t>
    <phoneticPr fontId="6" type="noConversion"/>
  </si>
  <si>
    <r>
      <t>le tumulus</t>
    </r>
    <r>
      <rPr>
        <i/>
        <sz val="11"/>
        <color indexed="8"/>
        <rFont val="Calibri"/>
        <family val="2"/>
      </rPr>
      <t xml:space="preserve"> (voir plan des clôtures centrales)</t>
    </r>
    <phoneticPr fontId="6" type="noConversion"/>
  </si>
  <si>
    <t>Prix U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</si>
</sst>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\ [$€-40C]_-;\-* #,##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8"/>
      <color indexed="8"/>
      <name val="Calibri"/>
      <family val="2"/>
    </font>
    <font>
      <b/>
      <sz val="18"/>
      <color indexed="8"/>
      <name val="Arial"/>
    </font>
    <font>
      <b/>
      <sz val="14"/>
      <color indexed="8"/>
      <name val="Calibri"/>
    </font>
    <font>
      <i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  <xf numFmtId="0" fontId="0" fillId="0" borderId="0" xfId="1" applyNumberFormat="1" applyFont="1" applyBorder="1" applyAlignment="1">
      <alignment horizontal="center" vertical="center"/>
    </xf>
    <xf numFmtId="0" fontId="0" fillId="2" borderId="0" xfId="0" applyFill="1"/>
    <xf numFmtId="165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0" fillId="0" borderId="1" xfId="0" applyNumberFormat="1" applyBorder="1"/>
    <xf numFmtId="49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horizontal="center" vertical="center"/>
    </xf>
    <xf numFmtId="49" fontId="2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165" fontId="0" fillId="2" borderId="0" xfId="0" applyNumberFormat="1" applyFill="1"/>
    <xf numFmtId="0" fontId="0" fillId="2" borderId="0" xfId="1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4" fillId="0" borderId="0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3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center" vertical="center"/>
    </xf>
    <xf numFmtId="165" fontId="0" fillId="3" borderId="0" xfId="0" applyNumberFormat="1" applyFill="1"/>
    <xf numFmtId="0" fontId="0" fillId="3" borderId="0" xfId="1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right"/>
    </xf>
    <xf numFmtId="0" fontId="4" fillId="0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0" fillId="0" borderId="0" xfId="0" applyNumberFormat="1" applyAlignment="1">
      <alignment horizontal="left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1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left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49" fontId="10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5" fontId="4" fillId="4" borderId="1" xfId="0" applyNumberFormat="1" applyFont="1" applyFill="1" applyBorder="1" applyAlignment="1">
      <alignment horizontal="center" vertical="center"/>
    </xf>
    <xf numFmtId="165" fontId="0" fillId="4" borderId="1" xfId="0" applyNumberFormat="1" applyFill="1" applyBorder="1"/>
    <xf numFmtId="165" fontId="0" fillId="4" borderId="0" xfId="0" applyNumberFormat="1" applyFill="1"/>
    <xf numFmtId="165" fontId="0" fillId="4" borderId="1" xfId="0" applyNumberFormat="1" applyFill="1" applyBorder="1" applyAlignment="1">
      <alignment horizontal="center" vertical="center"/>
    </xf>
    <xf numFmtId="165" fontId="2" fillId="4" borderId="1" xfId="0" applyNumberFormat="1" applyFont="1" applyFill="1" applyBorder="1"/>
    <xf numFmtId="49" fontId="11" fillId="0" borderId="0" xfId="0" applyNumberFormat="1" applyFont="1" applyAlignment="1">
      <alignment horizontal="right"/>
    </xf>
    <xf numFmtId="0" fontId="12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165" fontId="11" fillId="0" borderId="0" xfId="0" applyNumberFormat="1" applyFont="1"/>
    <xf numFmtId="0" fontId="11" fillId="0" borderId="0" xfId="1" applyNumberFormat="1" applyFont="1" applyAlignment="1">
      <alignment horizontal="center" vertical="center"/>
    </xf>
    <xf numFmtId="0" fontId="13" fillId="0" borderId="0" xfId="0" applyFont="1" applyAlignment="1">
      <alignment horizontal="left"/>
    </xf>
    <xf numFmtId="165" fontId="0" fillId="4" borderId="3" xfId="0" applyNumberFormat="1" applyFill="1" applyBorder="1"/>
    <xf numFmtId="165" fontId="0" fillId="4" borderId="3" xfId="0" applyNumberForma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145677</xdr:colOff>
      <xdr:row>1</xdr:row>
      <xdr:rowOff>56030</xdr:rowOff>
    </xdr:from>
    <xdr:to>
      <xdr:col>2</xdr:col>
      <xdr:colOff>532056</xdr:colOff>
      <xdr:row>6</xdr:row>
      <xdr:rowOff>14120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B41F436-4F43-4992-AB41-8CCB648D7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677" y="246530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</xdr:row>
      <xdr:rowOff>179294</xdr:rowOff>
    </xdr:from>
    <xdr:to>
      <xdr:col>8</xdr:col>
      <xdr:colOff>743772</xdr:colOff>
      <xdr:row>4</xdr:row>
      <xdr:rowOff>115159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3BB1B89-3498-44AA-9DFA-9D2F5E203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4411" y="369794"/>
          <a:ext cx="1864360" cy="5073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156882</xdr:colOff>
      <xdr:row>1</xdr:row>
      <xdr:rowOff>89647</xdr:rowOff>
    </xdr:from>
    <xdr:to>
      <xdr:col>2</xdr:col>
      <xdr:colOff>83820</xdr:colOff>
      <xdr:row>6</xdr:row>
      <xdr:rowOff>47737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AFADF03-725B-4EFB-9A11-E274EAB79A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82" y="280147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5</xdr:col>
      <xdr:colOff>44823</xdr:colOff>
      <xdr:row>2</xdr:row>
      <xdr:rowOff>11206</xdr:rowOff>
    </xdr:from>
    <xdr:to>
      <xdr:col>6</xdr:col>
      <xdr:colOff>1147183</xdr:colOff>
      <xdr:row>4</xdr:row>
      <xdr:rowOff>137571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628893E-6B69-47F5-96D1-87DAD830F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4205" y="392206"/>
          <a:ext cx="1864360" cy="507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9:F98"/>
  <sheetViews>
    <sheetView tabSelected="1" zoomScale="85" zoomScaleNormal="85" zoomScalePageLayoutView="85" workbookViewId="0">
      <selection activeCell="I83" sqref="I83"/>
    </sheetView>
  </sheetViews>
  <sheetFormatPr baseColWidth="10" defaultColWidth="8.7109375" defaultRowHeight="15" customHeight="1" x14ac:dyDescent="0.25"/>
  <cols>
    <col min="1" max="1" width="4.28515625" style="16" customWidth="1"/>
    <col min="2" max="2" width="5.42578125" style="21" customWidth="1"/>
    <col min="3" max="3" width="40.42578125" customWidth="1"/>
    <col min="4" max="4" width="5.7109375" style="5" customWidth="1"/>
    <col min="5" max="5" width="11.7109375" style="13" customWidth="1"/>
    <col min="6" max="6" width="4.42578125" customWidth="1"/>
    <col min="7" max="7" width="3.7109375" customWidth="1"/>
    <col min="9" max="9" width="34.5703125" customWidth="1"/>
  </cols>
  <sheetData>
    <row r="9" spans="1:5" ht="23.1" customHeight="1" x14ac:dyDescent="0.3">
      <c r="B9" s="75" t="s">
        <v>52</v>
      </c>
    </row>
    <row r="10" spans="1:5" s="71" customFormat="1" ht="23.1" customHeight="1" x14ac:dyDescent="0.35">
      <c r="A10" s="69"/>
      <c r="B10" s="70" t="s">
        <v>53</v>
      </c>
      <c r="D10" s="72"/>
      <c r="E10" s="73"/>
    </row>
    <row r="12" spans="1:5" ht="15" customHeight="1" x14ac:dyDescent="0.25">
      <c r="B12" s="17" t="s">
        <v>10</v>
      </c>
      <c r="D12" s="43" t="s">
        <v>32</v>
      </c>
    </row>
    <row r="13" spans="1:5" ht="15" customHeight="1" x14ac:dyDescent="0.25">
      <c r="B13" s="19" t="s">
        <v>0</v>
      </c>
      <c r="C13" s="1" t="s">
        <v>5</v>
      </c>
      <c r="D13" s="1" t="s">
        <v>1</v>
      </c>
      <c r="E13" s="14" t="s">
        <v>55</v>
      </c>
    </row>
    <row r="14" spans="1:5" ht="15" customHeight="1" x14ac:dyDescent="0.25">
      <c r="A14" s="22" t="s">
        <v>14</v>
      </c>
      <c r="B14" s="20">
        <f>B91</f>
        <v>301</v>
      </c>
      <c r="C14" s="2" t="str">
        <f>C91</f>
        <v>Pieux de bouclage</v>
      </c>
      <c r="D14" s="6" t="str">
        <f>D91</f>
        <v>ml</v>
      </c>
      <c r="E14" s="76"/>
    </row>
    <row r="15" spans="1:5" ht="15" customHeight="1" x14ac:dyDescent="0.25">
      <c r="A15" s="22" t="s">
        <v>14</v>
      </c>
      <c r="B15" s="20">
        <f>B93</f>
        <v>303</v>
      </c>
      <c r="C15" s="2" t="str">
        <f>C93</f>
        <v>Distributeur de documents</v>
      </c>
      <c r="D15" s="6" t="str">
        <f>D93</f>
        <v>u</v>
      </c>
      <c r="E15" s="76"/>
    </row>
    <row r="19" spans="1:5" ht="15" customHeight="1" x14ac:dyDescent="0.25">
      <c r="B19" s="17" t="s">
        <v>11</v>
      </c>
      <c r="D19" s="43" t="s">
        <v>33</v>
      </c>
    </row>
    <row r="20" spans="1:5" ht="15" customHeight="1" x14ac:dyDescent="0.25">
      <c r="B20" s="19" t="s">
        <v>0</v>
      </c>
      <c r="C20" s="1" t="s">
        <v>5</v>
      </c>
      <c r="D20" s="1" t="s">
        <v>1</v>
      </c>
      <c r="E20" s="14" t="s">
        <v>55</v>
      </c>
    </row>
    <row r="21" spans="1:5" ht="15" customHeight="1" x14ac:dyDescent="0.25">
      <c r="A21" s="22" t="s">
        <v>15</v>
      </c>
      <c r="B21" s="20">
        <f>B92</f>
        <v>302</v>
      </c>
      <c r="C21" s="2" t="str">
        <f>C92</f>
        <v>Clôture rurale à moutons</v>
      </c>
      <c r="D21" s="6" t="str">
        <f>D92</f>
        <v>ml</v>
      </c>
      <c r="E21" s="77"/>
    </row>
    <row r="25" spans="1:5" ht="15" customHeight="1" x14ac:dyDescent="0.25">
      <c r="B25" s="17" t="s">
        <v>12</v>
      </c>
      <c r="D25" s="43" t="s">
        <v>34</v>
      </c>
    </row>
    <row r="26" spans="1:5" ht="15" customHeight="1" x14ac:dyDescent="0.25">
      <c r="B26" s="19" t="s">
        <v>0</v>
      </c>
      <c r="C26" s="1" t="s">
        <v>5</v>
      </c>
      <c r="D26" s="1" t="s">
        <v>1</v>
      </c>
      <c r="E26" s="14" t="s">
        <v>55</v>
      </c>
    </row>
    <row r="27" spans="1:5" ht="15" customHeight="1" x14ac:dyDescent="0.25">
      <c r="A27" s="23" t="s">
        <v>16</v>
      </c>
      <c r="B27" s="20">
        <f>B92</f>
        <v>302</v>
      </c>
      <c r="C27" s="2" t="str">
        <f>C92</f>
        <v>Clôture rurale à moutons</v>
      </c>
      <c r="D27" s="6" t="str">
        <f>D92</f>
        <v>ml</v>
      </c>
      <c r="E27" s="76"/>
    </row>
    <row r="31" spans="1:5" ht="15" customHeight="1" x14ac:dyDescent="0.25">
      <c r="B31" s="17" t="s">
        <v>13</v>
      </c>
      <c r="D31" s="43" t="s">
        <v>35</v>
      </c>
    </row>
    <row r="32" spans="1:5" ht="15" customHeight="1" x14ac:dyDescent="0.25">
      <c r="B32" s="19" t="s">
        <v>0</v>
      </c>
      <c r="C32" s="1" t="s">
        <v>5</v>
      </c>
      <c r="D32" s="1" t="s">
        <v>1</v>
      </c>
      <c r="E32" s="14" t="s">
        <v>55</v>
      </c>
    </row>
    <row r="33" spans="1:5" ht="15" customHeight="1" x14ac:dyDescent="0.25">
      <c r="A33" s="23" t="s">
        <v>17</v>
      </c>
      <c r="B33" s="20">
        <f>B92</f>
        <v>302</v>
      </c>
      <c r="C33" s="2" t="str">
        <f>C92</f>
        <v>Clôture rurale à moutons</v>
      </c>
      <c r="D33" s="6" t="str">
        <f>D92</f>
        <v>ml</v>
      </c>
      <c r="E33" s="76"/>
    </row>
    <row r="37" spans="1:5" ht="15" customHeight="1" x14ac:dyDescent="0.25">
      <c r="B37" s="17" t="s">
        <v>18</v>
      </c>
      <c r="D37" s="43" t="s">
        <v>36</v>
      </c>
    </row>
    <row r="38" spans="1:5" ht="15" customHeight="1" x14ac:dyDescent="0.25">
      <c r="B38" s="52" t="str">
        <f t="shared" ref="B38:E38" si="0">B20</f>
        <v>Poste</v>
      </c>
      <c r="C38" s="52" t="str">
        <f t="shared" si="0"/>
        <v>Designation</v>
      </c>
      <c r="D38" s="52" t="str">
        <f t="shared" si="0"/>
        <v>U</v>
      </c>
      <c r="E38" s="14" t="s">
        <v>55</v>
      </c>
    </row>
    <row r="39" spans="1:5" ht="15" customHeight="1" x14ac:dyDescent="0.25">
      <c r="A39" s="22" t="s">
        <v>23</v>
      </c>
      <c r="B39" s="48">
        <f t="shared" ref="B39:D39" si="1">B91</f>
        <v>301</v>
      </c>
      <c r="C39" s="49" t="str">
        <f t="shared" si="1"/>
        <v>Pieux de bouclage</v>
      </c>
      <c r="D39" s="50" t="str">
        <f t="shared" si="1"/>
        <v>ml</v>
      </c>
      <c r="E39" s="76"/>
    </row>
    <row r="40" spans="1:5" ht="15" customHeight="1" x14ac:dyDescent="0.25">
      <c r="B40" s="44"/>
      <c r="C40" s="45"/>
      <c r="D40" s="46"/>
    </row>
    <row r="41" spans="1:5" ht="15" customHeight="1" x14ac:dyDescent="0.25">
      <c r="B41" s="44"/>
      <c r="C41" s="45"/>
      <c r="D41" s="46"/>
    </row>
    <row r="42" spans="1:5" ht="15" customHeight="1" x14ac:dyDescent="0.25">
      <c r="B42" s="44"/>
      <c r="C42" s="45"/>
      <c r="D42" s="46"/>
    </row>
    <row r="43" spans="1:5" ht="15" customHeight="1" x14ac:dyDescent="0.25">
      <c r="B43" s="17" t="s">
        <v>19</v>
      </c>
      <c r="D43" s="43" t="s">
        <v>37</v>
      </c>
    </row>
    <row r="44" spans="1:5" ht="15" customHeight="1" x14ac:dyDescent="0.25">
      <c r="B44" s="44" t="str">
        <f t="shared" ref="B44:E44" si="2">B38</f>
        <v>Poste</v>
      </c>
      <c r="C44" s="45" t="str">
        <f t="shared" si="2"/>
        <v>Designation</v>
      </c>
      <c r="D44" s="46" t="str">
        <f t="shared" si="2"/>
        <v>U</v>
      </c>
      <c r="E44" s="13" t="s">
        <v>55</v>
      </c>
    </row>
    <row r="45" spans="1:5" ht="15" customHeight="1" x14ac:dyDescent="0.25">
      <c r="A45" s="22" t="s">
        <v>24</v>
      </c>
      <c r="B45" s="48">
        <f t="shared" ref="B45:D45" si="3">B96</f>
        <v>306</v>
      </c>
      <c r="C45" s="49" t="str">
        <f t="shared" si="3"/>
        <v>Poteau</v>
      </c>
      <c r="D45" s="50" t="str">
        <f t="shared" si="3"/>
        <v>u</v>
      </c>
      <c r="E45" s="76"/>
    </row>
    <row r="46" spans="1:5" ht="15" customHeight="1" x14ac:dyDescent="0.25">
      <c r="B46" s="44"/>
      <c r="C46" s="45"/>
      <c r="D46" s="46"/>
    </row>
    <row r="47" spans="1:5" ht="15" customHeight="1" x14ac:dyDescent="0.25">
      <c r="B47" s="44"/>
      <c r="C47" s="45"/>
      <c r="D47" s="46"/>
    </row>
    <row r="48" spans="1:5" ht="15.95" customHeight="1" x14ac:dyDescent="0.25"/>
    <row r="49" spans="1:5" ht="15" customHeight="1" x14ac:dyDescent="0.25">
      <c r="B49" s="17" t="s">
        <v>20</v>
      </c>
      <c r="D49" s="43" t="s">
        <v>38</v>
      </c>
    </row>
    <row r="50" spans="1:5" ht="15" customHeight="1" x14ac:dyDescent="0.25">
      <c r="B50" s="19" t="s">
        <v>0</v>
      </c>
      <c r="C50" s="1" t="s">
        <v>5</v>
      </c>
      <c r="D50" s="1" t="s">
        <v>1</v>
      </c>
      <c r="E50" s="14" t="s">
        <v>55</v>
      </c>
    </row>
    <row r="51" spans="1:5" ht="15" customHeight="1" x14ac:dyDescent="0.25">
      <c r="A51" s="23" t="str">
        <f>RIGHT(B49,2)&amp;"-"</f>
        <v>32-</v>
      </c>
      <c r="B51" s="20">
        <f>B95</f>
        <v>305</v>
      </c>
      <c r="C51" s="2" t="str">
        <f>C95</f>
        <v>Déplacement de portillon et barrière</v>
      </c>
      <c r="D51" s="6" t="str">
        <f>D95</f>
        <v>u</v>
      </c>
      <c r="E51" s="76"/>
    </row>
    <row r="55" spans="1:5" ht="15" customHeight="1" x14ac:dyDescent="0.25">
      <c r="B55" s="17" t="s">
        <v>21</v>
      </c>
      <c r="D55" s="43" t="s">
        <v>54</v>
      </c>
    </row>
    <row r="56" spans="1:5" ht="15" customHeight="1" x14ac:dyDescent="0.25">
      <c r="B56" s="19" t="s">
        <v>0</v>
      </c>
      <c r="C56" s="1" t="s">
        <v>5</v>
      </c>
      <c r="D56" s="1" t="s">
        <v>1</v>
      </c>
      <c r="E56" s="14" t="s">
        <v>55</v>
      </c>
    </row>
    <row r="57" spans="1:5" ht="15" customHeight="1" x14ac:dyDescent="0.25">
      <c r="A57" s="23" t="str">
        <f>RIGHT(B55,2)&amp;"-"</f>
        <v>34-</v>
      </c>
      <c r="B57" s="20">
        <f>B92</f>
        <v>302</v>
      </c>
      <c r="C57" s="2" t="str">
        <f>C92</f>
        <v>Clôture rurale à moutons</v>
      </c>
      <c r="D57" s="6" t="str">
        <f>D92</f>
        <v>ml</v>
      </c>
      <c r="E57" s="76"/>
    </row>
    <row r="58" spans="1:5" ht="15" customHeight="1" x14ac:dyDescent="0.25">
      <c r="A58" s="23" t="str">
        <f>RIGHT(B55,2)&amp;"-"</f>
        <v>34-</v>
      </c>
      <c r="B58" s="20">
        <f>B95</f>
        <v>305</v>
      </c>
      <c r="C58" s="2" t="str">
        <f>C95</f>
        <v>Déplacement de portillon et barrière</v>
      </c>
      <c r="D58" s="6" t="str">
        <f>D95</f>
        <v>u</v>
      </c>
      <c r="E58" s="76"/>
    </row>
    <row r="59" spans="1:5" ht="15" customHeight="1" x14ac:dyDescent="0.25">
      <c r="A59" s="23" t="str">
        <f>RIGHT(B55,2)&amp;"-"</f>
        <v>34-</v>
      </c>
      <c r="B59" s="20">
        <f t="shared" ref="B59:D59" si="4">B96</f>
        <v>306</v>
      </c>
      <c r="C59" s="2" t="str">
        <f t="shared" si="4"/>
        <v>Poteau</v>
      </c>
      <c r="D59" s="6" t="str">
        <f t="shared" si="4"/>
        <v>u</v>
      </c>
      <c r="E59" s="76"/>
    </row>
    <row r="63" spans="1:5" ht="15" customHeight="1" x14ac:dyDescent="0.25">
      <c r="B63" s="17" t="s">
        <v>22</v>
      </c>
      <c r="D63" s="43" t="s">
        <v>39</v>
      </c>
    </row>
    <row r="64" spans="1:5" ht="15" customHeight="1" x14ac:dyDescent="0.25">
      <c r="B64" s="55" t="s">
        <v>0</v>
      </c>
      <c r="C64" s="56" t="s">
        <v>5</v>
      </c>
      <c r="D64" s="56" t="s">
        <v>1</v>
      </c>
      <c r="E64" s="57" t="s">
        <v>55</v>
      </c>
    </row>
    <row r="65" spans="1:5" ht="15" customHeight="1" x14ac:dyDescent="0.25">
      <c r="A65" s="22" t="s">
        <v>44</v>
      </c>
      <c r="B65" s="20">
        <f t="shared" ref="B65:D65" si="5">B96</f>
        <v>306</v>
      </c>
      <c r="C65" s="2" t="str">
        <f t="shared" si="5"/>
        <v>Poteau</v>
      </c>
      <c r="D65" s="6" t="str">
        <f t="shared" si="5"/>
        <v>u</v>
      </c>
      <c r="E65" s="76"/>
    </row>
    <row r="69" spans="1:5" ht="15" customHeight="1" x14ac:dyDescent="0.25">
      <c r="B69" s="17" t="s">
        <v>25</v>
      </c>
      <c r="D69" s="43" t="s">
        <v>40</v>
      </c>
    </row>
    <row r="70" spans="1:5" ht="15" customHeight="1" x14ac:dyDescent="0.25">
      <c r="B70" s="19" t="s">
        <v>0</v>
      </c>
      <c r="C70" s="1" t="s">
        <v>5</v>
      </c>
      <c r="D70" s="1" t="s">
        <v>1</v>
      </c>
      <c r="E70" s="14" t="s">
        <v>55</v>
      </c>
    </row>
    <row r="71" spans="1:5" ht="15" customHeight="1" x14ac:dyDescent="0.25">
      <c r="A71" s="22" t="s">
        <v>31</v>
      </c>
      <c r="B71" s="20">
        <f t="shared" ref="B71:D71" si="6">B96</f>
        <v>306</v>
      </c>
      <c r="C71" s="2" t="str">
        <f t="shared" si="6"/>
        <v>Poteau</v>
      </c>
      <c r="D71" s="6" t="str">
        <f t="shared" si="6"/>
        <v>u</v>
      </c>
      <c r="E71" s="76"/>
    </row>
    <row r="75" spans="1:5" ht="15" customHeight="1" x14ac:dyDescent="0.25">
      <c r="B75" s="17" t="s">
        <v>26</v>
      </c>
      <c r="D75" s="43" t="s">
        <v>41</v>
      </c>
    </row>
    <row r="76" spans="1:5" ht="15" customHeight="1" x14ac:dyDescent="0.25">
      <c r="B76" s="19" t="s">
        <v>0</v>
      </c>
      <c r="C76" s="1" t="s">
        <v>5</v>
      </c>
      <c r="D76" s="1" t="s">
        <v>1</v>
      </c>
      <c r="E76" s="14" t="s">
        <v>55</v>
      </c>
    </row>
    <row r="77" spans="1:5" ht="15" customHeight="1" x14ac:dyDescent="0.25">
      <c r="A77" s="22" t="s">
        <v>45</v>
      </c>
      <c r="B77" s="20">
        <f>B71</f>
        <v>306</v>
      </c>
      <c r="C77" s="2" t="str">
        <f>C71</f>
        <v>Poteau</v>
      </c>
      <c r="D77" s="6" t="str">
        <f>D71</f>
        <v>u</v>
      </c>
      <c r="E77" s="76"/>
    </row>
    <row r="81" spans="1:6" ht="15" customHeight="1" x14ac:dyDescent="0.25">
      <c r="B81" s="17" t="s">
        <v>29</v>
      </c>
      <c r="D81" s="43" t="s">
        <v>42</v>
      </c>
    </row>
    <row r="82" spans="1:6" ht="15" customHeight="1" x14ac:dyDescent="0.25">
      <c r="A82" s="24"/>
      <c r="B82" s="60" t="s">
        <v>0</v>
      </c>
      <c r="C82" s="33" t="s">
        <v>5</v>
      </c>
      <c r="D82" s="33" t="s">
        <v>1</v>
      </c>
      <c r="E82" s="61" t="s">
        <v>55</v>
      </c>
    </row>
    <row r="83" spans="1:6" ht="15" customHeight="1" x14ac:dyDescent="0.25">
      <c r="A83" s="22" t="s">
        <v>30</v>
      </c>
      <c r="B83" s="41">
        <f t="shared" ref="B83:D83" si="7">B91</f>
        <v>301</v>
      </c>
      <c r="C83" s="63" t="str">
        <f t="shared" si="7"/>
        <v>Pieux de bouclage</v>
      </c>
      <c r="D83" s="42" t="str">
        <f t="shared" si="7"/>
        <v>ml</v>
      </c>
      <c r="E83" s="78"/>
    </row>
    <row r="87" spans="1:6" ht="15.75" customHeight="1" x14ac:dyDescent="0.25">
      <c r="A87" s="39"/>
      <c r="B87" s="34"/>
      <c r="C87" s="35"/>
      <c r="D87" s="36"/>
      <c r="E87" s="37"/>
      <c r="F87" s="35"/>
    </row>
    <row r="88" spans="1:6" ht="15" customHeight="1" x14ac:dyDescent="0.25">
      <c r="B88" s="17" t="s">
        <v>28</v>
      </c>
    </row>
    <row r="89" spans="1:6" ht="15" customHeight="1" x14ac:dyDescent="0.25">
      <c r="B89" s="19" t="s">
        <v>0</v>
      </c>
      <c r="C89" s="1" t="s">
        <v>5</v>
      </c>
      <c r="D89" s="1" t="s">
        <v>1</v>
      </c>
      <c r="E89" s="14"/>
      <c r="F89" s="14"/>
    </row>
    <row r="90" spans="1:6" ht="15" customHeight="1" x14ac:dyDescent="0.25">
      <c r="B90" s="18" t="s">
        <v>51</v>
      </c>
      <c r="E90" s="5"/>
    </row>
    <row r="91" spans="1:6" ht="15" customHeight="1" x14ac:dyDescent="0.25">
      <c r="B91" s="4">
        <v>301</v>
      </c>
      <c r="C91" s="2" t="s">
        <v>46</v>
      </c>
      <c r="D91" s="6" t="s">
        <v>8</v>
      </c>
      <c r="E91" s="59"/>
    </row>
    <row r="92" spans="1:6" ht="15" customHeight="1" x14ac:dyDescent="0.25">
      <c r="B92" s="4">
        <v>302</v>
      </c>
      <c r="C92" s="2" t="s">
        <v>47</v>
      </c>
      <c r="D92" s="6" t="s">
        <v>8</v>
      </c>
      <c r="E92" s="59"/>
    </row>
    <row r="93" spans="1:6" ht="15" customHeight="1" x14ac:dyDescent="0.25">
      <c r="B93" s="4">
        <v>303</v>
      </c>
      <c r="C93" s="2" t="s">
        <v>50</v>
      </c>
      <c r="D93" s="6" t="s">
        <v>9</v>
      </c>
      <c r="E93" s="59"/>
    </row>
    <row r="94" spans="1:6" ht="15" customHeight="1" x14ac:dyDescent="0.25">
      <c r="B94" s="4">
        <v>304</v>
      </c>
      <c r="C94" s="2" t="s">
        <v>49</v>
      </c>
      <c r="D94" s="6" t="s">
        <v>9</v>
      </c>
      <c r="E94" s="59"/>
    </row>
    <row r="95" spans="1:6" ht="15" customHeight="1" x14ac:dyDescent="0.25">
      <c r="B95" s="4">
        <v>305</v>
      </c>
      <c r="C95" s="2" t="s">
        <v>48</v>
      </c>
      <c r="D95" s="6" t="s">
        <v>9</v>
      </c>
      <c r="E95" s="59"/>
    </row>
    <row r="96" spans="1:6" ht="15" customHeight="1" x14ac:dyDescent="0.25">
      <c r="B96" s="4">
        <v>306</v>
      </c>
      <c r="C96" s="2" t="s">
        <v>27</v>
      </c>
      <c r="D96" s="6" t="s">
        <v>9</v>
      </c>
      <c r="E96" s="59"/>
    </row>
    <row r="97" spans="1:6" ht="15" customHeight="1" x14ac:dyDescent="0.25">
      <c r="B97" s="3"/>
      <c r="E97" s="59"/>
    </row>
    <row r="98" spans="1:6" ht="15" customHeight="1" x14ac:dyDescent="0.25">
      <c r="A98" s="26"/>
      <c r="B98" s="27"/>
      <c r="C98" s="12"/>
      <c r="D98" s="28"/>
      <c r="E98" s="29"/>
      <c r="F98" s="12"/>
    </row>
  </sheetData>
  <phoneticPr fontId="6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DE02A-5040-4EC8-A0EF-4A3BBC90EA1F}">
  <sheetPr published="0"/>
  <dimension ref="A9:H104"/>
  <sheetViews>
    <sheetView zoomScale="85" zoomScaleNormal="85" workbookViewId="0">
      <selection activeCell="G14" sqref="G14"/>
    </sheetView>
  </sheetViews>
  <sheetFormatPr baseColWidth="10" defaultRowHeight="15" x14ac:dyDescent="0.25"/>
  <cols>
    <col min="1" max="1" width="5.140625" customWidth="1"/>
    <col min="3" max="3" width="34.28515625" customWidth="1"/>
    <col min="7" max="7" width="19.5703125" customWidth="1"/>
  </cols>
  <sheetData>
    <row r="9" spans="1:8" ht="18.75" x14ac:dyDescent="0.3">
      <c r="A9" s="16"/>
      <c r="B9" s="75" t="s">
        <v>52</v>
      </c>
      <c r="D9" s="5"/>
      <c r="E9" s="13"/>
      <c r="F9" s="8"/>
      <c r="G9" s="13"/>
    </row>
    <row r="10" spans="1:8" ht="23.25" x14ac:dyDescent="0.35">
      <c r="A10" s="69"/>
      <c r="B10" s="70" t="s">
        <v>53</v>
      </c>
      <c r="C10" s="71"/>
      <c r="D10" s="72"/>
      <c r="E10" s="73"/>
      <c r="F10" s="74"/>
      <c r="G10" s="73"/>
      <c r="H10" s="71"/>
    </row>
    <row r="11" spans="1:8" x14ac:dyDescent="0.25">
      <c r="A11" s="16"/>
      <c r="B11" s="21"/>
      <c r="D11" s="5"/>
      <c r="E11" s="13"/>
      <c r="F11" s="8"/>
      <c r="G11" s="13"/>
    </row>
    <row r="12" spans="1:8" ht="18" x14ac:dyDescent="0.25">
      <c r="A12" s="16"/>
      <c r="B12" s="17" t="s">
        <v>10</v>
      </c>
      <c r="D12" s="43" t="s">
        <v>32</v>
      </c>
      <c r="E12" s="13"/>
      <c r="F12" s="8"/>
      <c r="G12" s="13"/>
    </row>
    <row r="13" spans="1:8" x14ac:dyDescent="0.25">
      <c r="A13" s="16"/>
      <c r="B13" s="19" t="s">
        <v>0</v>
      </c>
      <c r="C13" s="1" t="s">
        <v>5</v>
      </c>
      <c r="D13" s="1" t="s">
        <v>1</v>
      </c>
      <c r="E13" s="14" t="s">
        <v>3</v>
      </c>
      <c r="F13" s="9" t="s">
        <v>2</v>
      </c>
      <c r="G13" s="14" t="s">
        <v>4</v>
      </c>
    </row>
    <row r="14" spans="1:8" x14ac:dyDescent="0.25">
      <c r="A14" s="22" t="s">
        <v>14</v>
      </c>
      <c r="B14" s="20">
        <f>B97</f>
        <v>301</v>
      </c>
      <c r="C14" s="2" t="str">
        <f>C97</f>
        <v>Pieux de bouclage</v>
      </c>
      <c r="D14" s="6" t="str">
        <f>D97</f>
        <v>ml</v>
      </c>
      <c r="E14" s="65">
        <f>BPU!E14</f>
        <v>0</v>
      </c>
      <c r="F14" s="7">
        <v>1</v>
      </c>
      <c r="G14" s="65">
        <f>F14*E14</f>
        <v>0</v>
      </c>
    </row>
    <row r="15" spans="1:8" x14ac:dyDescent="0.25">
      <c r="A15" s="22" t="s">
        <v>14</v>
      </c>
      <c r="B15" s="20">
        <f>B99</f>
        <v>303</v>
      </c>
      <c r="C15" s="2" t="str">
        <f>C99</f>
        <v>Distributeur de documents</v>
      </c>
      <c r="D15" s="6" t="str">
        <f>D99</f>
        <v>u</v>
      </c>
      <c r="E15" s="65">
        <f>BPU!E15</f>
        <v>0</v>
      </c>
      <c r="F15" s="7">
        <v>1</v>
      </c>
      <c r="G15" s="65">
        <f>F15*E15</f>
        <v>0</v>
      </c>
    </row>
    <row r="16" spans="1:8" x14ac:dyDescent="0.25">
      <c r="A16" s="16"/>
      <c r="B16" s="21"/>
      <c r="D16" s="5"/>
      <c r="E16" s="13" t="s">
        <v>6</v>
      </c>
      <c r="F16" s="8"/>
      <c r="G16" s="66">
        <f>SUM(G14:G15)</f>
        <v>0</v>
      </c>
    </row>
    <row r="17" spans="1:7" x14ac:dyDescent="0.25">
      <c r="A17" s="16"/>
      <c r="B17" s="21"/>
      <c r="D17" s="5"/>
      <c r="E17" s="13" t="s">
        <v>7</v>
      </c>
      <c r="F17" s="8"/>
      <c r="G17" s="66">
        <f>G16*1.2</f>
        <v>0</v>
      </c>
    </row>
    <row r="18" spans="1:7" x14ac:dyDescent="0.25">
      <c r="A18" s="16"/>
      <c r="B18" s="21"/>
      <c r="D18" s="5"/>
      <c r="E18" s="13"/>
      <c r="F18" s="8"/>
      <c r="G18" s="13"/>
    </row>
    <row r="19" spans="1:7" ht="18" x14ac:dyDescent="0.25">
      <c r="A19" s="16"/>
      <c r="B19" s="17" t="s">
        <v>11</v>
      </c>
      <c r="D19" s="43" t="s">
        <v>33</v>
      </c>
      <c r="E19" s="13"/>
      <c r="F19" s="8"/>
      <c r="G19" s="13"/>
    </row>
    <row r="20" spans="1:7" x14ac:dyDescent="0.25">
      <c r="A20" s="16"/>
      <c r="B20" s="19" t="s">
        <v>0</v>
      </c>
      <c r="C20" s="1" t="s">
        <v>5</v>
      </c>
      <c r="D20" s="1" t="s">
        <v>1</v>
      </c>
      <c r="E20" s="14" t="s">
        <v>3</v>
      </c>
      <c r="F20" s="62" t="s">
        <v>2</v>
      </c>
      <c r="G20" s="14" t="s">
        <v>4</v>
      </c>
    </row>
    <row r="21" spans="1:7" x14ac:dyDescent="0.25">
      <c r="A21" s="22" t="s">
        <v>15</v>
      </c>
      <c r="B21" s="20">
        <f>B98</f>
        <v>302</v>
      </c>
      <c r="C21" s="2" t="str">
        <f>C98</f>
        <v>Clôture rurale à moutons</v>
      </c>
      <c r="D21" s="6" t="str">
        <f>D98</f>
        <v>ml</v>
      </c>
      <c r="E21" s="67">
        <f>BPU!E21</f>
        <v>0</v>
      </c>
      <c r="F21" s="10">
        <v>30</v>
      </c>
      <c r="G21" s="65">
        <f>F21*E21</f>
        <v>0</v>
      </c>
    </row>
    <row r="22" spans="1:7" x14ac:dyDescent="0.25">
      <c r="A22" s="16"/>
      <c r="B22" s="21"/>
      <c r="D22" s="5"/>
      <c r="E22" s="13" t="s">
        <v>6</v>
      </c>
      <c r="F22" s="8"/>
      <c r="G22" s="66">
        <f>SUM(G21)</f>
        <v>0</v>
      </c>
    </row>
    <row r="23" spans="1:7" x14ac:dyDescent="0.25">
      <c r="A23" s="16"/>
      <c r="B23" s="21"/>
      <c r="D23" s="5"/>
      <c r="E23" s="13" t="s">
        <v>7</v>
      </c>
      <c r="F23" s="8"/>
      <c r="G23" s="66">
        <f>G22*1.2</f>
        <v>0</v>
      </c>
    </row>
    <row r="24" spans="1:7" x14ac:dyDescent="0.25">
      <c r="A24" s="16"/>
      <c r="B24" s="21"/>
      <c r="D24" s="5"/>
      <c r="E24" s="13"/>
      <c r="F24" s="8"/>
      <c r="G24" s="13"/>
    </row>
    <row r="25" spans="1:7" ht="18" x14ac:dyDescent="0.25">
      <c r="A25" s="16"/>
      <c r="B25" s="17" t="s">
        <v>12</v>
      </c>
      <c r="D25" s="43" t="s">
        <v>34</v>
      </c>
      <c r="E25" s="13"/>
      <c r="F25" s="8"/>
      <c r="G25" s="13"/>
    </row>
    <row r="26" spans="1:7" x14ac:dyDescent="0.25">
      <c r="A26" s="16"/>
      <c r="B26" s="19" t="s">
        <v>0</v>
      </c>
      <c r="C26" s="1" t="s">
        <v>5</v>
      </c>
      <c r="D26" s="1" t="s">
        <v>1</v>
      </c>
      <c r="E26" s="14" t="s">
        <v>3</v>
      </c>
      <c r="F26" s="9" t="s">
        <v>2</v>
      </c>
      <c r="G26" s="14" t="s">
        <v>4</v>
      </c>
    </row>
    <row r="27" spans="1:7" x14ac:dyDescent="0.25">
      <c r="A27" s="23" t="s">
        <v>16</v>
      </c>
      <c r="B27" s="20">
        <f>B98</f>
        <v>302</v>
      </c>
      <c r="C27" s="2" t="str">
        <f>C98</f>
        <v>Clôture rurale à moutons</v>
      </c>
      <c r="D27" s="6" t="str">
        <f>D98</f>
        <v>ml</v>
      </c>
      <c r="E27" s="65">
        <f>BPU!E27</f>
        <v>0</v>
      </c>
      <c r="F27" s="7">
        <v>40</v>
      </c>
      <c r="G27" s="65">
        <f>F27*E27</f>
        <v>0</v>
      </c>
    </row>
    <row r="28" spans="1:7" x14ac:dyDescent="0.25">
      <c r="A28" s="16"/>
      <c r="B28" s="21"/>
      <c r="D28" s="5"/>
      <c r="E28" s="13" t="s">
        <v>6</v>
      </c>
      <c r="F28" s="8"/>
      <c r="G28" s="66">
        <f>SUM(G27)</f>
        <v>0</v>
      </c>
    </row>
    <row r="29" spans="1:7" x14ac:dyDescent="0.25">
      <c r="A29" s="16"/>
      <c r="B29" s="21"/>
      <c r="D29" s="5"/>
      <c r="E29" s="13" t="s">
        <v>7</v>
      </c>
      <c r="F29" s="8"/>
      <c r="G29" s="66">
        <f>G28*1.2</f>
        <v>0</v>
      </c>
    </row>
    <row r="30" spans="1:7" x14ac:dyDescent="0.25">
      <c r="A30" s="16"/>
      <c r="B30" s="21"/>
      <c r="D30" s="5"/>
      <c r="E30" s="13"/>
      <c r="F30" s="8"/>
      <c r="G30" s="13"/>
    </row>
    <row r="31" spans="1:7" ht="18" x14ac:dyDescent="0.25">
      <c r="A31" s="16"/>
      <c r="B31" s="17" t="s">
        <v>13</v>
      </c>
      <c r="D31" s="43" t="s">
        <v>35</v>
      </c>
      <c r="E31" s="13"/>
      <c r="F31" s="8"/>
      <c r="G31" s="13"/>
    </row>
    <row r="32" spans="1:7" x14ac:dyDescent="0.25">
      <c r="A32" s="16"/>
      <c r="B32" s="19" t="s">
        <v>0</v>
      </c>
      <c r="C32" s="1" t="s">
        <v>5</v>
      </c>
      <c r="D32" s="1" t="s">
        <v>1</v>
      </c>
      <c r="E32" s="14" t="s">
        <v>3</v>
      </c>
      <c r="F32" s="9" t="s">
        <v>2</v>
      </c>
      <c r="G32" s="14" t="s">
        <v>4</v>
      </c>
    </row>
    <row r="33" spans="1:7" x14ac:dyDescent="0.25">
      <c r="A33" s="23" t="s">
        <v>17</v>
      </c>
      <c r="B33" s="20">
        <f>B98</f>
        <v>302</v>
      </c>
      <c r="C33" s="2" t="str">
        <f>C98</f>
        <v>Clôture rurale à moutons</v>
      </c>
      <c r="D33" s="6" t="str">
        <f>D98</f>
        <v>ml</v>
      </c>
      <c r="E33" s="65">
        <f>BPU!E33</f>
        <v>0</v>
      </c>
      <c r="F33" s="7">
        <v>60</v>
      </c>
      <c r="G33" s="65">
        <f>F33*E33</f>
        <v>0</v>
      </c>
    </row>
    <row r="34" spans="1:7" x14ac:dyDescent="0.25">
      <c r="A34" s="16"/>
      <c r="B34" s="21"/>
      <c r="D34" s="5"/>
      <c r="E34" s="13" t="s">
        <v>6</v>
      </c>
      <c r="F34" s="8"/>
      <c r="G34" s="66">
        <f>SUM(G33)</f>
        <v>0</v>
      </c>
    </row>
    <row r="35" spans="1:7" x14ac:dyDescent="0.25">
      <c r="A35" s="16"/>
      <c r="B35" s="21"/>
      <c r="D35" s="5"/>
      <c r="E35" s="13" t="s">
        <v>7</v>
      </c>
      <c r="F35" s="8"/>
      <c r="G35" s="66">
        <f>G34*1.2</f>
        <v>0</v>
      </c>
    </row>
    <row r="36" spans="1:7" x14ac:dyDescent="0.25">
      <c r="A36" s="16"/>
      <c r="B36" s="21"/>
      <c r="D36" s="5"/>
      <c r="E36" s="13"/>
      <c r="F36" s="8"/>
      <c r="G36" s="13"/>
    </row>
    <row r="37" spans="1:7" ht="18" x14ac:dyDescent="0.25">
      <c r="A37" s="16"/>
      <c r="B37" s="17" t="s">
        <v>18</v>
      </c>
      <c r="D37" s="43" t="s">
        <v>36</v>
      </c>
      <c r="E37" s="13"/>
      <c r="F37" s="8"/>
      <c r="G37" s="13"/>
    </row>
    <row r="38" spans="1:7" x14ac:dyDescent="0.25">
      <c r="A38" s="16"/>
      <c r="B38" s="52" t="str">
        <f t="shared" ref="B38:G38" si="0">B20</f>
        <v>Poste</v>
      </c>
      <c r="C38" s="52" t="str">
        <f t="shared" si="0"/>
        <v>Designation</v>
      </c>
      <c r="D38" s="52" t="str">
        <f t="shared" si="0"/>
        <v>U</v>
      </c>
      <c r="E38" s="53" t="str">
        <f t="shared" si="0"/>
        <v>Prix U €</v>
      </c>
      <c r="F38" s="54" t="str">
        <f t="shared" si="0"/>
        <v>Quantités</v>
      </c>
      <c r="G38" s="53" t="str">
        <f t="shared" si="0"/>
        <v>P. total H.T.€</v>
      </c>
    </row>
    <row r="39" spans="1:7" x14ac:dyDescent="0.25">
      <c r="A39" s="22" t="s">
        <v>23</v>
      </c>
      <c r="B39" s="48">
        <f t="shared" ref="B39:D39" si="1">B97</f>
        <v>301</v>
      </c>
      <c r="C39" s="49" t="str">
        <f t="shared" si="1"/>
        <v>Pieux de bouclage</v>
      </c>
      <c r="D39" s="50" t="str">
        <f t="shared" si="1"/>
        <v>ml</v>
      </c>
      <c r="E39" s="65">
        <f>BPU!E39</f>
        <v>0</v>
      </c>
      <c r="F39" s="51" t="s">
        <v>43</v>
      </c>
      <c r="G39" s="65">
        <f>F39*E39</f>
        <v>0</v>
      </c>
    </row>
    <row r="40" spans="1:7" x14ac:dyDescent="0.25">
      <c r="A40" s="16"/>
      <c r="B40" s="44"/>
      <c r="C40" s="45"/>
      <c r="D40" s="46"/>
      <c r="E40" s="13" t="str">
        <f>E22</f>
        <v>Total HT</v>
      </c>
      <c r="F40" s="47"/>
      <c r="G40" s="66">
        <f>SUM(G39)</f>
        <v>0</v>
      </c>
    </row>
    <row r="41" spans="1:7" x14ac:dyDescent="0.25">
      <c r="A41" s="16"/>
      <c r="B41" s="44"/>
      <c r="C41" s="45"/>
      <c r="D41" s="46"/>
      <c r="E41" s="13" t="str">
        <f>E23</f>
        <v>Total TTC</v>
      </c>
      <c r="F41" s="47"/>
      <c r="G41" s="66">
        <f>G40*1.2</f>
        <v>0</v>
      </c>
    </row>
    <row r="42" spans="1:7" x14ac:dyDescent="0.25">
      <c r="A42" s="16"/>
      <c r="B42" s="44"/>
      <c r="C42" s="45"/>
      <c r="D42" s="46"/>
      <c r="E42" s="13"/>
      <c r="F42" s="47"/>
      <c r="G42" s="13"/>
    </row>
    <row r="43" spans="1:7" ht="18" x14ac:dyDescent="0.25">
      <c r="A43" s="16"/>
      <c r="B43" s="17" t="s">
        <v>19</v>
      </c>
      <c r="D43" s="43" t="s">
        <v>37</v>
      </c>
      <c r="E43" s="13"/>
      <c r="F43" s="8"/>
      <c r="G43" s="13"/>
    </row>
    <row r="44" spans="1:7" x14ac:dyDescent="0.25">
      <c r="A44" s="16"/>
      <c r="B44" s="44" t="str">
        <f t="shared" ref="B44:G44" si="2">B38</f>
        <v>Poste</v>
      </c>
      <c r="C44" s="45" t="str">
        <f t="shared" si="2"/>
        <v>Designation</v>
      </c>
      <c r="D44" s="46" t="str">
        <f t="shared" si="2"/>
        <v>U</v>
      </c>
      <c r="E44" s="13" t="str">
        <f t="shared" si="2"/>
        <v>Prix U €</v>
      </c>
      <c r="F44" s="47" t="str">
        <f t="shared" si="2"/>
        <v>Quantités</v>
      </c>
      <c r="G44" s="13" t="str">
        <f t="shared" si="2"/>
        <v>P. total H.T.€</v>
      </c>
    </row>
    <row r="45" spans="1:7" x14ac:dyDescent="0.25">
      <c r="A45" s="22" t="s">
        <v>24</v>
      </c>
      <c r="B45" s="48">
        <f t="shared" ref="B45:D45" si="3">B102</f>
        <v>306</v>
      </c>
      <c r="C45" s="49" t="str">
        <f t="shared" si="3"/>
        <v>Poteau</v>
      </c>
      <c r="D45" s="50" t="str">
        <f t="shared" si="3"/>
        <v>u</v>
      </c>
      <c r="E45" s="65">
        <f>BPU!E45</f>
        <v>0</v>
      </c>
      <c r="F45" s="51" t="str">
        <f>F39</f>
        <v>1</v>
      </c>
      <c r="G45" s="65">
        <f>F45*E45</f>
        <v>0</v>
      </c>
    </row>
    <row r="46" spans="1:7" x14ac:dyDescent="0.25">
      <c r="A46" s="16"/>
      <c r="B46" s="44"/>
      <c r="C46" s="45"/>
      <c r="D46" s="46"/>
      <c r="E46" s="13" t="str">
        <f>E40</f>
        <v>Total HT</v>
      </c>
      <c r="F46" s="47"/>
      <c r="G46" s="66">
        <f>SUM(G45)</f>
        <v>0</v>
      </c>
    </row>
    <row r="47" spans="1:7" x14ac:dyDescent="0.25">
      <c r="A47" s="16"/>
      <c r="B47" s="44"/>
      <c r="C47" s="45"/>
      <c r="D47" s="46"/>
      <c r="E47" s="13" t="str">
        <f>E41</f>
        <v>Total TTC</v>
      </c>
      <c r="F47" s="47"/>
      <c r="G47" s="66">
        <f>G46*1.2</f>
        <v>0</v>
      </c>
    </row>
    <row r="48" spans="1:7" x14ac:dyDescent="0.25">
      <c r="A48" s="16"/>
      <c r="B48" s="21"/>
      <c r="D48" s="5"/>
      <c r="E48" s="13"/>
      <c r="F48" s="8"/>
      <c r="G48" s="13"/>
    </row>
    <row r="49" spans="1:7" ht="18" x14ac:dyDescent="0.25">
      <c r="A49" s="16"/>
      <c r="B49" s="17" t="s">
        <v>20</v>
      </c>
      <c r="D49" s="43" t="s">
        <v>38</v>
      </c>
      <c r="E49" s="13"/>
      <c r="F49" s="8"/>
      <c r="G49" s="13"/>
    </row>
    <row r="50" spans="1:7" x14ac:dyDescent="0.25">
      <c r="A50" s="16"/>
      <c r="B50" s="19" t="s">
        <v>0</v>
      </c>
      <c r="C50" s="1" t="s">
        <v>5</v>
      </c>
      <c r="D50" s="1" t="s">
        <v>1</v>
      </c>
      <c r="E50" s="14" t="s">
        <v>3</v>
      </c>
      <c r="F50" s="9" t="s">
        <v>2</v>
      </c>
      <c r="G50" s="14" t="s">
        <v>4</v>
      </c>
    </row>
    <row r="51" spans="1:7" x14ac:dyDescent="0.25">
      <c r="A51" s="23" t="str">
        <f>RIGHT(B49,2)&amp;"-"</f>
        <v>32-</v>
      </c>
      <c r="B51" s="20">
        <f>B101</f>
        <v>305</v>
      </c>
      <c r="C51" s="2" t="str">
        <f>C101</f>
        <v>Déplacement de portillon et barrière</v>
      </c>
      <c r="D51" s="6" t="str">
        <f>D101</f>
        <v>u</v>
      </c>
      <c r="E51" s="65">
        <f>BPU!E51</f>
        <v>0</v>
      </c>
      <c r="F51" s="40">
        <v>1</v>
      </c>
      <c r="G51" s="64">
        <f>F51*E51</f>
        <v>0</v>
      </c>
    </row>
    <row r="52" spans="1:7" x14ac:dyDescent="0.25">
      <c r="A52" s="16"/>
      <c r="B52" s="21"/>
      <c r="D52" s="5"/>
      <c r="E52" s="13" t="s">
        <v>6</v>
      </c>
      <c r="F52" s="8"/>
      <c r="G52" s="66">
        <f>SUM(G51:G51)</f>
        <v>0</v>
      </c>
    </row>
    <row r="53" spans="1:7" x14ac:dyDescent="0.25">
      <c r="A53" s="16"/>
      <c r="B53" s="21"/>
      <c r="D53" s="5"/>
      <c r="E53" s="13" t="s">
        <v>7</v>
      </c>
      <c r="F53" s="8"/>
      <c r="G53" s="66">
        <f>G52*1.2</f>
        <v>0</v>
      </c>
    </row>
    <row r="54" spans="1:7" x14ac:dyDescent="0.25">
      <c r="A54" s="16"/>
      <c r="B54" s="21"/>
      <c r="D54" s="5"/>
      <c r="E54" s="13"/>
      <c r="F54" s="8"/>
      <c r="G54" s="13"/>
    </row>
    <row r="55" spans="1:7" ht="18" x14ac:dyDescent="0.25">
      <c r="A55" s="16"/>
      <c r="B55" s="17" t="s">
        <v>21</v>
      </c>
      <c r="D55" s="43" t="s">
        <v>54</v>
      </c>
      <c r="E55" s="13"/>
      <c r="F55" s="8"/>
      <c r="G55" s="13"/>
    </row>
    <row r="56" spans="1:7" x14ac:dyDescent="0.25">
      <c r="A56" s="16"/>
      <c r="B56" s="19" t="s">
        <v>0</v>
      </c>
      <c r="C56" s="1" t="s">
        <v>5</v>
      </c>
      <c r="D56" s="1" t="s">
        <v>1</v>
      </c>
      <c r="E56" s="14" t="s">
        <v>3</v>
      </c>
      <c r="F56" s="9" t="s">
        <v>2</v>
      </c>
      <c r="G56" s="14" t="s">
        <v>4</v>
      </c>
    </row>
    <row r="57" spans="1:7" x14ac:dyDescent="0.25">
      <c r="A57" s="23" t="str">
        <f>RIGHT(B55,2)&amp;"-"</f>
        <v>34-</v>
      </c>
      <c r="B57" s="20">
        <f>B98</f>
        <v>302</v>
      </c>
      <c r="C57" s="2" t="str">
        <f>C98</f>
        <v>Clôture rurale à moutons</v>
      </c>
      <c r="D57" s="6" t="str">
        <f>D98</f>
        <v>ml</v>
      </c>
      <c r="E57" s="65">
        <f>BPU!E57</f>
        <v>0</v>
      </c>
      <c r="F57" s="25">
        <v>825</v>
      </c>
      <c r="G57" s="64">
        <f>F57*E57</f>
        <v>0</v>
      </c>
    </row>
    <row r="58" spans="1:7" x14ac:dyDescent="0.25">
      <c r="A58" s="23" t="str">
        <f>RIGHT(B55,2)&amp;"-"</f>
        <v>34-</v>
      </c>
      <c r="B58" s="20">
        <f>B101</f>
        <v>305</v>
      </c>
      <c r="C58" s="2" t="str">
        <f>C101</f>
        <v>Déplacement de portillon et barrière</v>
      </c>
      <c r="D58" s="6" t="str">
        <f>D101</f>
        <v>u</v>
      </c>
      <c r="E58" s="65">
        <f>BPU!E58</f>
        <v>0</v>
      </c>
      <c r="F58" s="40">
        <v>4</v>
      </c>
      <c r="G58" s="64">
        <f>F58*E58</f>
        <v>0</v>
      </c>
    </row>
    <row r="59" spans="1:7" x14ac:dyDescent="0.25">
      <c r="A59" s="23" t="str">
        <f>RIGHT(B55,2)&amp;"-"</f>
        <v>34-</v>
      </c>
      <c r="B59" s="20">
        <f t="shared" ref="B59:D59" si="4">B102</f>
        <v>306</v>
      </c>
      <c r="C59" s="2" t="str">
        <f t="shared" si="4"/>
        <v>Poteau</v>
      </c>
      <c r="D59" s="6" t="str">
        <f t="shared" si="4"/>
        <v>u</v>
      </c>
      <c r="E59" s="65">
        <f>BPU!E59</f>
        <v>0</v>
      </c>
      <c r="F59" s="40">
        <v>1</v>
      </c>
      <c r="G59" s="64">
        <f>F59*E59</f>
        <v>0</v>
      </c>
    </row>
    <row r="60" spans="1:7" x14ac:dyDescent="0.25">
      <c r="A60" s="16"/>
      <c r="B60" s="21"/>
      <c r="D60" s="5"/>
      <c r="E60" s="13" t="s">
        <v>6</v>
      </c>
      <c r="F60" s="8"/>
      <c r="G60" s="66">
        <f>SUM(G57:G59)</f>
        <v>0</v>
      </c>
    </row>
    <row r="61" spans="1:7" x14ac:dyDescent="0.25">
      <c r="A61" s="16"/>
      <c r="B61" s="21"/>
      <c r="D61" s="5"/>
      <c r="E61" s="13" t="s">
        <v>7</v>
      </c>
      <c r="F61" s="8"/>
      <c r="G61" s="66">
        <f>G60*1.2</f>
        <v>0</v>
      </c>
    </row>
    <row r="62" spans="1:7" x14ac:dyDescent="0.25">
      <c r="A62" s="16"/>
      <c r="B62" s="21"/>
      <c r="D62" s="5"/>
      <c r="E62" s="13"/>
      <c r="F62" s="8"/>
      <c r="G62" s="13"/>
    </row>
    <row r="63" spans="1:7" ht="18" x14ac:dyDescent="0.25">
      <c r="A63" s="16"/>
      <c r="B63" s="17" t="s">
        <v>22</v>
      </c>
      <c r="D63" s="43" t="s">
        <v>39</v>
      </c>
      <c r="E63" s="13"/>
      <c r="F63" s="8"/>
      <c r="G63" s="13"/>
    </row>
    <row r="64" spans="1:7" x14ac:dyDescent="0.25">
      <c r="A64" s="16"/>
      <c r="B64" s="55" t="s">
        <v>0</v>
      </c>
      <c r="C64" s="56" t="s">
        <v>5</v>
      </c>
      <c r="D64" s="56" t="s">
        <v>1</v>
      </c>
      <c r="E64" s="57" t="s">
        <v>3</v>
      </c>
      <c r="F64" s="58" t="s">
        <v>2</v>
      </c>
      <c r="G64" s="57" t="s">
        <v>4</v>
      </c>
    </row>
    <row r="65" spans="1:7" x14ac:dyDescent="0.25">
      <c r="A65" s="22" t="s">
        <v>44</v>
      </c>
      <c r="B65" s="20">
        <f t="shared" ref="B65:D65" si="5">B102</f>
        <v>306</v>
      </c>
      <c r="C65" s="2" t="str">
        <f t="shared" si="5"/>
        <v>Poteau</v>
      </c>
      <c r="D65" s="6" t="str">
        <f t="shared" si="5"/>
        <v>u</v>
      </c>
      <c r="E65" s="65">
        <f>BPU!E65</f>
        <v>0</v>
      </c>
      <c r="F65" s="7">
        <v>1</v>
      </c>
      <c r="G65" s="65">
        <f>F65*E65</f>
        <v>0</v>
      </c>
    </row>
    <row r="66" spans="1:7" x14ac:dyDescent="0.25">
      <c r="A66" s="16"/>
      <c r="B66" s="21"/>
      <c r="D66" s="5"/>
      <c r="E66" s="13" t="s">
        <v>6</v>
      </c>
      <c r="F66" s="8"/>
      <c r="G66" s="66">
        <f>SUM(G64:G65)</f>
        <v>0</v>
      </c>
    </row>
    <row r="67" spans="1:7" x14ac:dyDescent="0.25">
      <c r="A67" s="16"/>
      <c r="B67" s="21"/>
      <c r="D67" s="5"/>
      <c r="E67" s="13" t="s">
        <v>7</v>
      </c>
      <c r="F67" s="8"/>
      <c r="G67" s="66">
        <f>G66*1.2</f>
        <v>0</v>
      </c>
    </row>
    <row r="68" spans="1:7" x14ac:dyDescent="0.25">
      <c r="A68" s="16"/>
      <c r="B68" s="21"/>
      <c r="D68" s="5"/>
      <c r="E68" s="13"/>
      <c r="F68" s="8"/>
      <c r="G68" s="13"/>
    </row>
    <row r="69" spans="1:7" ht="18" x14ac:dyDescent="0.25">
      <c r="A69" s="16"/>
      <c r="B69" s="17" t="s">
        <v>25</v>
      </c>
      <c r="D69" s="43" t="s">
        <v>40</v>
      </c>
      <c r="E69" s="13"/>
      <c r="F69" s="8"/>
      <c r="G69" s="13"/>
    </row>
    <row r="70" spans="1:7" x14ac:dyDescent="0.25">
      <c r="A70" s="16"/>
      <c r="B70" s="19" t="s">
        <v>0</v>
      </c>
      <c r="C70" s="1" t="s">
        <v>5</v>
      </c>
      <c r="D70" s="1" t="s">
        <v>1</v>
      </c>
      <c r="E70" s="14" t="s">
        <v>3</v>
      </c>
      <c r="F70" s="9" t="s">
        <v>2</v>
      </c>
      <c r="G70" s="14" t="s">
        <v>4</v>
      </c>
    </row>
    <row r="71" spans="1:7" x14ac:dyDescent="0.25">
      <c r="A71" s="22" t="s">
        <v>31</v>
      </c>
      <c r="B71" s="20">
        <f t="shared" ref="B71:D71" si="6">B102</f>
        <v>306</v>
      </c>
      <c r="C71" s="2" t="str">
        <f t="shared" si="6"/>
        <v>Poteau</v>
      </c>
      <c r="D71" s="6" t="str">
        <f t="shared" si="6"/>
        <v>u</v>
      </c>
      <c r="E71" s="65">
        <f>BPU!E71</f>
        <v>0</v>
      </c>
      <c r="F71" s="7">
        <v>1</v>
      </c>
      <c r="G71" s="65">
        <f>F71*E71</f>
        <v>0</v>
      </c>
    </row>
    <row r="72" spans="1:7" x14ac:dyDescent="0.25">
      <c r="A72" s="16"/>
      <c r="B72" s="21"/>
      <c r="D72" s="5"/>
      <c r="E72" s="13" t="s">
        <v>6</v>
      </c>
      <c r="F72" s="8"/>
      <c r="G72" s="66">
        <f>SUM(G70:G71)</f>
        <v>0</v>
      </c>
    </row>
    <row r="73" spans="1:7" x14ac:dyDescent="0.25">
      <c r="A73" s="16"/>
      <c r="B73" s="21"/>
      <c r="D73" s="5"/>
      <c r="E73" s="13" t="s">
        <v>7</v>
      </c>
      <c r="F73" s="8"/>
      <c r="G73" s="66">
        <f>G72*1.2</f>
        <v>0</v>
      </c>
    </row>
    <row r="74" spans="1:7" x14ac:dyDescent="0.25">
      <c r="A74" s="16"/>
      <c r="B74" s="21"/>
      <c r="D74" s="5"/>
      <c r="E74" s="13"/>
      <c r="F74" s="8"/>
      <c r="G74" s="13"/>
    </row>
    <row r="75" spans="1:7" ht="18" x14ac:dyDescent="0.25">
      <c r="A75" s="16"/>
      <c r="B75" s="17" t="s">
        <v>26</v>
      </c>
      <c r="D75" s="43" t="s">
        <v>41</v>
      </c>
      <c r="E75" s="13"/>
      <c r="F75" s="8"/>
      <c r="G75" s="13"/>
    </row>
    <row r="76" spans="1:7" x14ac:dyDescent="0.25">
      <c r="A76" s="16"/>
      <c r="B76" s="19" t="s">
        <v>0</v>
      </c>
      <c r="C76" s="1" t="s">
        <v>5</v>
      </c>
      <c r="D76" s="1" t="s">
        <v>1</v>
      </c>
      <c r="E76" s="14" t="s">
        <v>3</v>
      </c>
      <c r="F76" s="9" t="s">
        <v>2</v>
      </c>
      <c r="G76" s="14" t="s">
        <v>4</v>
      </c>
    </row>
    <row r="77" spans="1:7" x14ac:dyDescent="0.25">
      <c r="A77" s="22" t="s">
        <v>45</v>
      </c>
      <c r="B77" s="20">
        <f>B71</f>
        <v>306</v>
      </c>
      <c r="C77" s="2" t="str">
        <f>C71</f>
        <v>Poteau</v>
      </c>
      <c r="D77" s="6" t="str">
        <f>D71</f>
        <v>u</v>
      </c>
      <c r="E77" s="65">
        <f>BPU!E77</f>
        <v>0</v>
      </c>
      <c r="F77" s="7">
        <v>1</v>
      </c>
      <c r="G77" s="65">
        <f>F77*E77</f>
        <v>0</v>
      </c>
    </row>
    <row r="78" spans="1:7" x14ac:dyDescent="0.25">
      <c r="A78" s="16"/>
      <c r="B78" s="21"/>
      <c r="D78" s="5"/>
      <c r="E78" s="13" t="s">
        <v>6</v>
      </c>
      <c r="F78" s="8"/>
      <c r="G78" s="66">
        <f>SUM(G76:G77)</f>
        <v>0</v>
      </c>
    </row>
    <row r="79" spans="1:7" x14ac:dyDescent="0.25">
      <c r="A79" s="16"/>
      <c r="B79" s="21"/>
      <c r="D79" s="5"/>
      <c r="E79" s="13" t="s">
        <v>7</v>
      </c>
      <c r="F79" s="8"/>
      <c r="G79" s="66">
        <f>G78*1.2</f>
        <v>0</v>
      </c>
    </row>
    <row r="80" spans="1:7" x14ac:dyDescent="0.25">
      <c r="A80" s="16"/>
      <c r="B80" s="21"/>
      <c r="D80" s="5"/>
      <c r="E80" s="13"/>
      <c r="F80" s="11"/>
      <c r="G80" s="13"/>
    </row>
    <row r="81" spans="1:8" ht="18" x14ac:dyDescent="0.25">
      <c r="A81" s="16"/>
      <c r="B81" s="17" t="s">
        <v>29</v>
      </c>
      <c r="D81" s="43" t="s">
        <v>42</v>
      </c>
      <c r="E81" s="13"/>
      <c r="F81" s="8"/>
      <c r="G81" s="13"/>
    </row>
    <row r="82" spans="1:8" x14ac:dyDescent="0.25">
      <c r="A82" s="24"/>
      <c r="B82" s="60" t="s">
        <v>0</v>
      </c>
      <c r="C82" s="33" t="s">
        <v>5</v>
      </c>
      <c r="D82" s="33" t="s">
        <v>1</v>
      </c>
      <c r="E82" s="61" t="s">
        <v>3</v>
      </c>
      <c r="F82" s="62" t="s">
        <v>2</v>
      </c>
      <c r="G82" s="61" t="s">
        <v>4</v>
      </c>
    </row>
    <row r="83" spans="1:8" x14ac:dyDescent="0.25">
      <c r="A83" s="22" t="s">
        <v>30</v>
      </c>
      <c r="B83" s="41">
        <f t="shared" ref="B83:D83" si="7">B97</f>
        <v>301</v>
      </c>
      <c r="C83" s="63" t="str">
        <f t="shared" si="7"/>
        <v>Pieux de bouclage</v>
      </c>
      <c r="D83" s="42" t="str">
        <f t="shared" si="7"/>
        <v>ml</v>
      </c>
      <c r="E83" s="64">
        <f>BPU!E83</f>
        <v>0</v>
      </c>
      <c r="F83" s="25">
        <v>60</v>
      </c>
      <c r="G83" s="65">
        <f>F83*E83</f>
        <v>0</v>
      </c>
    </row>
    <row r="84" spans="1:8" x14ac:dyDescent="0.25">
      <c r="A84" s="16"/>
      <c r="B84" s="21"/>
      <c r="D84" s="5"/>
      <c r="E84" s="13" t="s">
        <v>6</v>
      </c>
      <c r="F84" s="8"/>
      <c r="G84" s="66">
        <f>SUM(G83:G83)</f>
        <v>0</v>
      </c>
    </row>
    <row r="85" spans="1:8" x14ac:dyDescent="0.25">
      <c r="A85" s="16"/>
      <c r="B85" s="21"/>
      <c r="D85" s="5"/>
      <c r="E85" s="13" t="s">
        <v>7</v>
      </c>
      <c r="F85" s="8"/>
      <c r="G85" s="66">
        <f>G84*1.2</f>
        <v>0</v>
      </c>
    </row>
    <row r="86" spans="1:8" x14ac:dyDescent="0.25">
      <c r="A86" s="16"/>
      <c r="B86" s="21"/>
      <c r="D86" s="5"/>
      <c r="E86" s="13"/>
      <c r="F86" s="8"/>
      <c r="G86" s="13"/>
    </row>
    <row r="87" spans="1:8" x14ac:dyDescent="0.25">
      <c r="A87" s="26"/>
      <c r="B87" s="27"/>
      <c r="C87" s="12"/>
      <c r="D87" s="28"/>
      <c r="E87" s="29"/>
      <c r="F87" s="30"/>
      <c r="G87" s="29"/>
      <c r="H87" s="12"/>
    </row>
    <row r="88" spans="1:8" x14ac:dyDescent="0.25">
      <c r="A88" s="16"/>
      <c r="B88" s="21"/>
      <c r="D88" s="5"/>
      <c r="E88" s="13"/>
      <c r="F88" s="8"/>
      <c r="G88" s="13"/>
    </row>
    <row r="89" spans="1:8" ht="18" x14ac:dyDescent="0.25">
      <c r="A89" s="22"/>
      <c r="B89" s="31" t="s">
        <v>6</v>
      </c>
      <c r="C89" s="2"/>
      <c r="D89" s="6"/>
      <c r="E89" s="15"/>
      <c r="F89" s="7"/>
      <c r="G89" s="68">
        <f>G84+G78+G72+G66+G60+G52+G46+G40+G34+G28+G22+G16</f>
        <v>0</v>
      </c>
      <c r="H89" s="2"/>
    </row>
    <row r="90" spans="1:8" ht="18" x14ac:dyDescent="0.25">
      <c r="A90" s="22"/>
      <c r="B90" s="31" t="s">
        <v>7</v>
      </c>
      <c r="C90" s="2"/>
      <c r="D90" s="6"/>
      <c r="E90" s="15"/>
      <c r="F90" s="7"/>
      <c r="G90" s="68">
        <f>G89*1.2</f>
        <v>0</v>
      </c>
      <c r="H90" s="2"/>
    </row>
    <row r="91" spans="1:8" x14ac:dyDescent="0.25">
      <c r="A91" s="16"/>
      <c r="B91" s="21"/>
      <c r="D91" s="5"/>
      <c r="E91" s="13"/>
      <c r="F91" s="8"/>
      <c r="G91" s="13"/>
    </row>
    <row r="92" spans="1:8" x14ac:dyDescent="0.25">
      <c r="A92" s="26"/>
      <c r="B92" s="27"/>
      <c r="C92" s="12"/>
      <c r="D92" s="28"/>
      <c r="E92" s="29"/>
      <c r="F92" s="30"/>
      <c r="G92" s="29"/>
      <c r="H92" s="12"/>
    </row>
    <row r="93" spans="1:8" x14ac:dyDescent="0.25">
      <c r="A93" s="39"/>
      <c r="B93" s="34"/>
      <c r="C93" s="35"/>
      <c r="D93" s="36"/>
      <c r="E93" s="37"/>
      <c r="F93" s="38"/>
      <c r="G93" s="37"/>
      <c r="H93" s="35"/>
    </row>
    <row r="94" spans="1:8" ht="18" x14ac:dyDescent="0.25">
      <c r="A94" s="16"/>
      <c r="B94" s="17" t="s">
        <v>28</v>
      </c>
      <c r="D94" s="5"/>
      <c r="E94" s="13"/>
      <c r="F94" s="8"/>
      <c r="G94" s="13"/>
    </row>
    <row r="95" spans="1:8" x14ac:dyDescent="0.25">
      <c r="A95" s="16"/>
      <c r="B95" s="19" t="s">
        <v>0</v>
      </c>
      <c r="C95" s="1" t="s">
        <v>5</v>
      </c>
      <c r="D95" s="1" t="s">
        <v>1</v>
      </c>
      <c r="E95" s="14"/>
      <c r="F95" s="32"/>
      <c r="G95" s="14"/>
      <c r="H95" s="14"/>
    </row>
    <row r="96" spans="1:8" ht="15.75" x14ac:dyDescent="0.25">
      <c r="A96" s="16"/>
      <c r="B96" s="18" t="s">
        <v>51</v>
      </c>
      <c r="D96" s="5"/>
      <c r="E96" s="5"/>
      <c r="F96" s="11"/>
      <c r="G96" s="13"/>
    </row>
    <row r="97" spans="1:8" x14ac:dyDescent="0.25">
      <c r="A97" s="16"/>
      <c r="B97" s="4">
        <v>301</v>
      </c>
      <c r="C97" s="2" t="s">
        <v>46</v>
      </c>
      <c r="D97" s="6" t="s">
        <v>8</v>
      </c>
      <c r="E97" s="59"/>
      <c r="F97" s="11"/>
      <c r="G97" s="13"/>
    </row>
    <row r="98" spans="1:8" x14ac:dyDescent="0.25">
      <c r="A98" s="16"/>
      <c r="B98" s="4">
        <v>302</v>
      </c>
      <c r="C98" s="2" t="s">
        <v>47</v>
      </c>
      <c r="D98" s="6" t="s">
        <v>8</v>
      </c>
      <c r="E98" s="59"/>
      <c r="F98" s="11"/>
      <c r="G98" s="13"/>
    </row>
    <row r="99" spans="1:8" x14ac:dyDescent="0.25">
      <c r="A99" s="16"/>
      <c r="B99" s="4">
        <v>303</v>
      </c>
      <c r="C99" s="2" t="s">
        <v>50</v>
      </c>
      <c r="D99" s="6" t="s">
        <v>9</v>
      </c>
      <c r="E99" s="59"/>
      <c r="F99" s="11"/>
      <c r="G99" s="13"/>
    </row>
    <row r="100" spans="1:8" x14ac:dyDescent="0.25">
      <c r="A100" s="16"/>
      <c r="B100" s="4">
        <v>304</v>
      </c>
      <c r="C100" s="2" t="s">
        <v>49</v>
      </c>
      <c r="D100" s="6" t="s">
        <v>9</v>
      </c>
      <c r="E100" s="59"/>
      <c r="F100" s="11"/>
      <c r="G100" s="13"/>
    </row>
    <row r="101" spans="1:8" x14ac:dyDescent="0.25">
      <c r="A101" s="16"/>
      <c r="B101" s="4">
        <v>305</v>
      </c>
      <c r="C101" s="2" t="s">
        <v>48</v>
      </c>
      <c r="D101" s="6" t="s">
        <v>9</v>
      </c>
      <c r="E101" s="59"/>
      <c r="F101" s="11"/>
      <c r="G101" s="13"/>
    </row>
    <row r="102" spans="1:8" x14ac:dyDescent="0.25">
      <c r="A102" s="16"/>
      <c r="B102" s="4">
        <v>306</v>
      </c>
      <c r="C102" s="2" t="s">
        <v>27</v>
      </c>
      <c r="D102" s="6" t="s">
        <v>9</v>
      </c>
      <c r="E102" s="59"/>
      <c r="F102" s="11"/>
      <c r="G102" s="13"/>
    </row>
    <row r="103" spans="1:8" x14ac:dyDescent="0.25">
      <c r="A103" s="16"/>
      <c r="B103" s="3"/>
      <c r="D103" s="5"/>
      <c r="E103" s="59"/>
      <c r="F103" s="11"/>
      <c r="G103" s="13"/>
    </row>
    <row r="104" spans="1:8" x14ac:dyDescent="0.25">
      <c r="A104" s="26"/>
      <c r="B104" s="27"/>
      <c r="C104" s="12"/>
      <c r="D104" s="28"/>
      <c r="E104" s="29"/>
      <c r="F104" s="30"/>
      <c r="G104" s="29"/>
      <c r="H104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Wieland Bosma</dc:creator>
  <cp:lastModifiedBy>RAVELAUD Marion</cp:lastModifiedBy>
  <cp:lastPrinted>2025-10-08T11:15:02Z</cp:lastPrinted>
  <dcterms:created xsi:type="dcterms:W3CDTF">2025-03-04T10:59:23Z</dcterms:created>
  <dcterms:modified xsi:type="dcterms:W3CDTF">2025-10-21T09:55:58Z</dcterms:modified>
</cp:coreProperties>
</file>